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3.xml" ContentType="application/vnd.openxmlformats-officedocument.drawingml.chart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pdf" ContentType="application/pdf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Default Extension="png" ContentType="image/png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120" yWindow="100" windowWidth="26160" windowHeight="28860" tabRatio="500"/>
  </bookViews>
  <sheets>
    <sheet name="Repetitive Task Analysis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15" i="1"/>
  <c r="F19"/>
  <c r="I9"/>
  <c r="H19"/>
  <c r="H28"/>
  <c r="H46"/>
  <c r="I3"/>
  <c r="I7"/>
  <c r="I8"/>
  <c r="F9"/>
  <c r="F37"/>
  <c r="F36"/>
  <c r="F41"/>
  <c r="I4"/>
  <c r="I5"/>
  <c r="I6"/>
  <c r="H41"/>
  <c r="F24"/>
  <c r="F25"/>
  <c r="F26"/>
  <c r="F28"/>
  <c r="F30"/>
  <c r="F43"/>
  <c r="H40"/>
</calcChain>
</file>

<file path=xl/sharedStrings.xml><?xml version="1.0" encoding="utf-8"?>
<sst xmlns="http://schemas.openxmlformats.org/spreadsheetml/2006/main" count="54" uniqueCount="44">
  <si>
    <t>=</t>
    <phoneticPr fontId="1" type="noConversion"/>
  </si>
  <si>
    <t>x</t>
    <phoneticPr fontId="1" type="noConversion"/>
  </si>
  <si>
    <r>
      <t xml:space="preserve">A certain portion of your workers' time needs to be devoted to day-to-day </t>
    </r>
    <r>
      <rPr>
        <b/>
        <sz val="7"/>
        <color indexed="14"/>
        <rFont val="Helvetica"/>
      </rPr>
      <t>support activities</t>
    </r>
    <r>
      <rPr>
        <sz val="7"/>
        <color indexed="14"/>
        <rFont val="Helvetica"/>
      </rPr>
      <t>.  This capacity is shown here.</t>
    </r>
    <phoneticPr fontId="1" type="noConversion"/>
  </si>
  <si>
    <r>
      <t xml:space="preserve">A certain portion of your workers' time needs to be devoted to day-to-day </t>
    </r>
    <r>
      <rPr>
        <b/>
        <sz val="7"/>
        <rFont val="Helvetica"/>
      </rPr>
      <t>administrative activities</t>
    </r>
    <r>
      <rPr>
        <sz val="7"/>
        <rFont val="Helvetica"/>
      </rPr>
      <t>, such as meetings and phone calls.  This capacity is shown here.</t>
    </r>
    <phoneticPr fontId="1" type="noConversion"/>
  </si>
  <si>
    <r>
      <t xml:space="preserve">Whatever capacity is left over is available for </t>
    </r>
    <r>
      <rPr>
        <b/>
        <sz val="7"/>
        <color indexed="21"/>
        <rFont val="Helvetica"/>
      </rPr>
      <t>project work</t>
    </r>
    <r>
      <rPr>
        <sz val="7"/>
        <color indexed="21"/>
        <rFont val="Helvetica"/>
      </rPr>
      <t xml:space="preserve">, or work on things that aren't routine.  Be careful when assigning project work to people.  You don't want to hurt your day-to-day productivity.
</t>
    </r>
    <phoneticPr fontId="1" type="noConversion"/>
  </si>
  <si>
    <r>
      <t xml:space="preserve">Capacity Worksheet: </t>
    </r>
    <r>
      <rPr>
        <b/>
        <sz val="18"/>
        <rFont val="Helvetica"/>
      </rPr>
      <t>Repetitive Task Analysis</t>
    </r>
    <phoneticPr fontId="1" type="noConversion"/>
  </si>
  <si>
    <t>x</t>
    <phoneticPr fontId="1" type="noConversion"/>
  </si>
  <si>
    <t>=</t>
    <phoneticPr fontId="1" type="noConversion"/>
  </si>
  <si>
    <t>x</t>
    <phoneticPr fontId="1" type="noConversion"/>
  </si>
  <si>
    <t>Maximum Work Hours per Year</t>
    <phoneticPr fontId="1" type="noConversion"/>
  </si>
  <si>
    <t>Average Vacation Hours per Year</t>
    <phoneticPr fontId="1" type="noConversion"/>
  </si>
  <si>
    <t>Average Other Hours per Year</t>
    <phoneticPr fontId="1" type="noConversion"/>
  </si>
  <si>
    <t>Available Work Hours per Week per Person</t>
    <phoneticPr fontId="1" type="noConversion"/>
  </si>
  <si>
    <t>Times: Number of People in This Position</t>
    <phoneticPr fontId="1" type="noConversion"/>
  </si>
  <si>
    <t>Total Available Work Hours per Week for all People</t>
    <phoneticPr fontId="1" type="noConversion"/>
  </si>
  <si>
    <t>Fixed Capacity</t>
    <phoneticPr fontId="1" type="noConversion"/>
  </si>
  <si>
    <t>Office Support</t>
    <phoneticPr fontId="1" type="noConversion"/>
  </si>
  <si>
    <t>Type of Work</t>
    <phoneticPr fontId="1" type="noConversion"/>
  </si>
  <si>
    <t>Average Time</t>
    <phoneticPr fontId="1" type="noConversion"/>
  </si>
  <si>
    <t>Average Volume per Week</t>
    <phoneticPr fontId="1" type="noConversion"/>
  </si>
  <si>
    <t>Total Time Consumed per Week for this Work</t>
    <phoneticPr fontId="1" type="noConversion"/>
  </si>
  <si>
    <t>Processing Orders</t>
    <phoneticPr fontId="1" type="noConversion"/>
  </si>
  <si>
    <t>Total Capacity: Office Support</t>
    <phoneticPr fontId="1" type="noConversion"/>
  </si>
  <si>
    <t>Administration</t>
    <phoneticPr fontId="1" type="noConversion"/>
  </si>
  <si>
    <t>Meetings</t>
    <phoneticPr fontId="1" type="noConversion"/>
  </si>
  <si>
    <t>Seeking Clarification on Orders</t>
    <phoneticPr fontId="1" type="noConversion"/>
  </si>
  <si>
    <t>Helping Others</t>
    <phoneticPr fontId="1" type="noConversion"/>
  </si>
  <si>
    <t>Total Capacity: Administration</t>
    <phoneticPr fontId="1" type="noConversion"/>
  </si>
  <si>
    <t>Total Fixed Capacity</t>
    <phoneticPr fontId="1" type="noConversion"/>
  </si>
  <si>
    <t>Variable Capacity</t>
    <phoneticPr fontId="1" type="noConversion"/>
  </si>
  <si>
    <t>Project Work</t>
    <phoneticPr fontId="1" type="noConversion"/>
  </si>
  <si>
    <t>Average Time per Session</t>
    <phoneticPr fontId="1" type="noConversion"/>
  </si>
  <si>
    <t>Average Volume per Week</t>
    <phoneticPr fontId="1" type="noConversion"/>
  </si>
  <si>
    <t>Total Time Consumed per Week for this Work</t>
    <phoneticPr fontId="1" type="noConversion"/>
  </si>
  <si>
    <t>Requirements Gathering</t>
    <phoneticPr fontId="1" type="noConversion"/>
  </si>
  <si>
    <t>Working with Vendors</t>
    <phoneticPr fontId="1" type="noConversion"/>
  </si>
  <si>
    <t>Total Capacity: Project Work</t>
    <phoneticPr fontId="1" type="noConversion"/>
  </si>
  <si>
    <t>Remaining Capacity</t>
    <phoneticPr fontId="1" type="noConversion"/>
  </si>
  <si>
    <t>Maximum Work Hours per Week</t>
    <phoneticPr fontId="1" type="noConversion"/>
  </si>
  <si>
    <t>Less: Statutory Holidays per Year</t>
    <phoneticPr fontId="1" type="noConversion"/>
  </si>
  <si>
    <t>Number of Holiday Hours per Year</t>
    <phoneticPr fontId="1" type="noConversion"/>
  </si>
  <si>
    <t>Less: Average Vacation Days per Year</t>
    <phoneticPr fontId="1" type="noConversion"/>
  </si>
  <si>
    <t>Less: Average Other Entitled Days per Year</t>
    <phoneticPr fontId="1" type="noConversion"/>
  </si>
  <si>
    <t>Remaining Work Hours per Year per Person</t>
    <phoneticPr fontId="1" type="noConversion"/>
  </si>
</sst>
</file>

<file path=xl/styles.xml><?xml version="1.0" encoding="utf-8"?>
<styleSheet xmlns="http://schemas.openxmlformats.org/spreadsheetml/2006/main">
  <numFmts count="2">
    <numFmt numFmtId="164" formatCode="0\ &quot;minutes&quot;"/>
    <numFmt numFmtId="165" formatCode="0\ &quot;hours&quot;"/>
  </numFmts>
  <fonts count="17">
    <font>
      <sz val="10"/>
      <name val="Verdana"/>
    </font>
    <font>
      <sz val="8"/>
      <name val="Verdana"/>
    </font>
    <font>
      <sz val="8"/>
      <name val="Helvetica"/>
    </font>
    <font>
      <b/>
      <sz val="8"/>
      <name val="Helvetica"/>
    </font>
    <font>
      <b/>
      <sz val="10"/>
      <name val="Helvetica"/>
    </font>
    <font>
      <sz val="10"/>
      <name val="Helvetica"/>
    </font>
    <font>
      <i/>
      <sz val="8"/>
      <name val="Helvetica"/>
    </font>
    <font>
      <sz val="7"/>
      <name val="Helvetica"/>
    </font>
    <font>
      <sz val="7"/>
      <name val="Verdana"/>
    </font>
    <font>
      <b/>
      <sz val="18"/>
      <name val="Helvetica"/>
    </font>
    <font>
      <sz val="7"/>
      <color indexed="14"/>
      <name val="Helvetica"/>
    </font>
    <font>
      <sz val="10"/>
      <color indexed="14"/>
      <name val="Verdana"/>
    </font>
    <font>
      <sz val="7"/>
      <color indexed="21"/>
      <name val="Helvetica"/>
    </font>
    <font>
      <b/>
      <sz val="7"/>
      <color indexed="14"/>
      <name val="Helvetica"/>
    </font>
    <font>
      <b/>
      <sz val="7"/>
      <name val="Helvetica"/>
    </font>
    <font>
      <b/>
      <sz val="7"/>
      <color indexed="21"/>
      <name val="Helvetica"/>
    </font>
    <font>
      <b/>
      <sz val="18"/>
      <color indexed="14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 applyAlignment="1">
      <alignment vertical="center" wrapText="1"/>
    </xf>
    <xf numFmtId="0" fontId="2" fillId="0" borderId="2" xfId="0" applyNumberFormat="1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 wrapText="1"/>
    </xf>
    <xf numFmtId="9" fontId="2" fillId="0" borderId="0" xfId="0" applyNumberFormat="1" applyFont="1" applyBorder="1" applyAlignment="1">
      <alignment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2" fillId="0" borderId="0" xfId="0" applyNumberFormat="1" applyFont="1" applyAlignment="1">
      <alignment horizontal="center" wrapText="1"/>
    </xf>
    <xf numFmtId="9" fontId="2" fillId="0" borderId="0" xfId="0" applyNumberFormat="1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2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0" fillId="0" borderId="0" xfId="0" applyAlignment="1"/>
    <xf numFmtId="2" fontId="2" fillId="0" borderId="3" xfId="0" applyNumberFormat="1" applyFont="1" applyBorder="1" applyAlignment="1">
      <alignment horizontal="center" vertical="center" wrapText="1"/>
    </xf>
    <xf numFmtId="0" fontId="2" fillId="0" borderId="3" xfId="0" quotePrefix="1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horizontal="right" vertical="center" wrapText="1"/>
    </xf>
    <xf numFmtId="0" fontId="2" fillId="3" borderId="3" xfId="0" applyFont="1" applyFill="1" applyBorder="1" applyAlignment="1" applyProtection="1">
      <alignment vertical="center" wrapText="1"/>
      <protection locked="0"/>
    </xf>
    <xf numFmtId="164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165" fontId="2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vertical="center" wrapText="1"/>
      <protection locked="0"/>
    </xf>
    <xf numFmtId="164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 applyProtection="1">
      <alignment vertical="center" wrapText="1"/>
      <protection locked="0"/>
    </xf>
    <xf numFmtId="16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indexed="52"/>
        </patternFill>
      </fill>
    </dxf>
    <dxf>
      <fill>
        <patternFill>
          <bgColor indexed="10"/>
        </patternFill>
      </fill>
    </dxf>
  </dxfs>
  <tableStyles count="0" defaultTableStyle="TableStyleMedium9"/>
  <colors>
    <mruColors>
      <color rgb="FF006D6D"/>
      <color rgb="FFFFDF68"/>
      <color rgb="FFFFC000"/>
      <color rgb="FFFF71B8"/>
      <color rgb="FFFF58AF"/>
      <color rgb="FFCC5697"/>
      <color rgb="FF010000"/>
      <color rgb="FF009B16"/>
      <color rgb="FF001D21"/>
      <color rgb="FFD2047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stacked"/>
        <c:ser>
          <c:idx val="0"/>
          <c:order val="0"/>
          <c:spPr>
            <a:gradFill flip="none" rotWithShape="1">
              <a:gsLst>
                <a:gs pos="0">
                  <a:srgbClr val="D2047F"/>
                </a:gs>
                <a:gs pos="100000">
                  <a:srgbClr val="D2047F">
                    <a:alpha val="50000"/>
                  </a:srgbClr>
                </a:gs>
              </a:gsLst>
              <a:lin ang="0" scaled="1"/>
              <a:tileRect/>
            </a:gradFill>
            <a:effectLst/>
          </c:spPr>
          <c:dLbls>
            <c:dLbl>
              <c:idx val="0"/>
              <c:layout/>
              <c:spPr/>
              <c:txPr>
                <a:bodyPr rot="0" vert="horz" anchor="t" anchorCtr="0"/>
                <a:lstStyle/>
                <a:p>
                  <a:pPr>
                    <a:defRPr sz="1000"/>
                  </a:pPr>
                  <a:endParaRPr lang="en-US"/>
                </a:p>
              </c:txPr>
              <c:showVal val="1"/>
            </c:dLbl>
            <c:delete val="1"/>
          </c:dLbls>
          <c:val>
            <c:numRef>
              <c:f>'Repetitive Task Analysis'!$H$19</c:f>
              <c:numCache>
                <c:formatCode>0%</c:formatCode>
                <c:ptCount val="1"/>
                <c:pt idx="0">
                  <c:v>0.232142857142857</c:v>
                </c:pt>
              </c:numCache>
            </c:numRef>
          </c:val>
        </c:ser>
        <c:gapWidth val="0"/>
        <c:overlap val="100"/>
        <c:axId val="380453944"/>
        <c:axId val="853375112"/>
      </c:barChart>
      <c:catAx>
        <c:axId val="380453944"/>
        <c:scaling>
          <c:orientation val="minMax"/>
        </c:scaling>
        <c:delete val="1"/>
        <c:axPos val="b"/>
        <c:tickLblPos val="nextTo"/>
        <c:crossAx val="853375112"/>
        <c:crosses val="autoZero"/>
        <c:auto val="1"/>
        <c:lblAlgn val="ctr"/>
        <c:lblOffset val="100"/>
      </c:catAx>
      <c:valAx>
        <c:axId val="853375112"/>
        <c:scaling>
          <c:orientation val="minMax"/>
          <c:max val="1.0"/>
          <c:min val="0.0"/>
        </c:scaling>
        <c:delete val="1"/>
        <c:axPos val="l"/>
        <c:numFmt formatCode="0%" sourceLinked="1"/>
        <c:tickLblPos val="nextTo"/>
        <c:crossAx val="380453944"/>
        <c:crosses val="autoZero"/>
        <c:crossBetween val="between"/>
      </c:valAx>
      <c:spPr>
        <a:ln>
          <a:solidFill>
            <a:schemeClr val="accent3"/>
          </a:solidFill>
        </a:ln>
      </c:spPr>
    </c:plotArea>
    <c:plotVisOnly val="1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stacked"/>
        <c:ser>
          <c:idx val="0"/>
          <c:order val="0"/>
          <c:spPr>
            <a:gradFill flip="none" rotWithShape="1">
              <a:gsLst>
                <a:gs pos="0">
                  <a:srgbClr val="FFC000"/>
                </a:gs>
                <a:gs pos="100000">
                  <a:srgbClr val="FFC000">
                    <a:alpha val="50000"/>
                  </a:srgbClr>
                </a:gs>
              </a:gsLst>
              <a:lin ang="0" scaled="1"/>
              <a:tileRect/>
            </a:gradFill>
            <a:effectLst/>
          </c:spPr>
          <c:dLbls>
            <c:showVal val="1"/>
          </c:dLbls>
          <c:val>
            <c:numRef>
              <c:f>'Repetitive Task Analysis'!$H$28</c:f>
              <c:numCache>
                <c:formatCode>0%</c:formatCode>
                <c:ptCount val="1"/>
                <c:pt idx="0">
                  <c:v>0.20796130952381</c:v>
                </c:pt>
              </c:numCache>
            </c:numRef>
          </c:val>
        </c:ser>
        <c:dLbls>
          <c:showVal val="1"/>
        </c:dLbls>
        <c:gapWidth val="0"/>
        <c:overlap val="100"/>
        <c:axId val="380110184"/>
        <c:axId val="380446584"/>
      </c:barChart>
      <c:catAx>
        <c:axId val="380110184"/>
        <c:scaling>
          <c:orientation val="minMax"/>
        </c:scaling>
        <c:delete val="1"/>
        <c:axPos val="b"/>
        <c:tickLblPos val="nextTo"/>
        <c:crossAx val="380446584"/>
        <c:crosses val="autoZero"/>
        <c:auto val="1"/>
        <c:lblAlgn val="ctr"/>
        <c:lblOffset val="100"/>
      </c:catAx>
      <c:valAx>
        <c:axId val="380446584"/>
        <c:scaling>
          <c:orientation val="minMax"/>
          <c:max val="1.0"/>
          <c:min val="0.0"/>
        </c:scaling>
        <c:delete val="1"/>
        <c:axPos val="l"/>
        <c:numFmt formatCode="0%" sourceLinked="1"/>
        <c:tickLblPos val="nextTo"/>
        <c:crossAx val="380110184"/>
        <c:crosses val="autoZero"/>
        <c:crossBetween val="between"/>
      </c:valAx>
      <c:spPr>
        <a:ln>
          <a:solidFill>
            <a:schemeClr val="accent3"/>
          </a:solidFill>
        </a:ln>
      </c:spPr>
    </c:plotArea>
    <c:plotVisOnly val="1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stacked"/>
        <c:ser>
          <c:idx val="0"/>
          <c:order val="0"/>
          <c:spPr>
            <a:gradFill flip="none" rotWithShape="1">
              <a:gsLst>
                <a:gs pos="0">
                  <a:sysClr val="window" lastClr="FFFFFF">
                    <a:lumMod val="50000"/>
                  </a:sysClr>
                </a:gs>
                <a:gs pos="100000">
                  <a:schemeClr val="tx1">
                    <a:lumMod val="50000"/>
                    <a:lumOff val="50000"/>
                    <a:alpha val="49000"/>
                  </a:schemeClr>
                </a:gs>
              </a:gsLst>
              <a:lin ang="0" scaled="0"/>
              <a:tileRect/>
            </a:gradFill>
            <a:ln w="9525" cap="flat" cmpd="sng" algn="ctr">
              <a:noFill/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dLbls>
            <c:showVal val="1"/>
          </c:dLbls>
          <c:val>
            <c:numRef>
              <c:f>'Repetitive Task Analysis'!$H$40</c:f>
              <c:numCache>
                <c:formatCode>0%</c:formatCode>
                <c:ptCount val="1"/>
                <c:pt idx="0">
                  <c:v>0.440104166666667</c:v>
                </c:pt>
              </c:numCache>
            </c:numRef>
          </c:val>
        </c:ser>
        <c:ser>
          <c:idx val="1"/>
          <c:order val="1"/>
          <c:spPr>
            <a:gradFill flip="none" rotWithShape="1">
              <a:gsLst>
                <a:gs pos="0">
                  <a:srgbClr val="006D6D"/>
                </a:gs>
                <a:gs pos="100000">
                  <a:srgbClr val="006D6D">
                    <a:alpha val="50000"/>
                  </a:srgbClr>
                </a:gs>
              </a:gsLst>
              <a:lin ang="0" scaled="1"/>
              <a:tileRect/>
            </a:gradFill>
            <a:ln w="9525" cap="flat" cmpd="sng" algn="ctr">
              <a:noFill/>
              <a:prstDash val="solid"/>
            </a:ln>
            <a:effectLst/>
          </c:spPr>
          <c:dLbls>
            <c:showVal val="1"/>
          </c:dLbls>
          <c:val>
            <c:numRef>
              <c:f>'Repetitive Task Analysis'!$H$41</c:f>
              <c:numCache>
                <c:formatCode>0%</c:formatCode>
                <c:ptCount val="1"/>
                <c:pt idx="0">
                  <c:v>0.203125</c:v>
                </c:pt>
              </c:numCache>
            </c:numRef>
          </c:val>
        </c:ser>
        <c:dLbls>
          <c:showVal val="1"/>
        </c:dLbls>
        <c:gapWidth val="0"/>
        <c:overlap val="100"/>
        <c:axId val="380182936"/>
        <c:axId val="380174184"/>
      </c:barChart>
      <c:catAx>
        <c:axId val="380182936"/>
        <c:scaling>
          <c:orientation val="minMax"/>
        </c:scaling>
        <c:delete val="1"/>
        <c:axPos val="b"/>
        <c:tickLblPos val="nextTo"/>
        <c:crossAx val="380174184"/>
        <c:crosses val="autoZero"/>
        <c:auto val="1"/>
        <c:lblAlgn val="ctr"/>
        <c:lblOffset val="100"/>
      </c:catAx>
      <c:valAx>
        <c:axId val="380174184"/>
        <c:scaling>
          <c:orientation val="minMax"/>
          <c:max val="1.0"/>
          <c:min val="0.0"/>
        </c:scaling>
        <c:delete val="1"/>
        <c:axPos val="l"/>
        <c:numFmt formatCode="0%" sourceLinked="1"/>
        <c:tickLblPos val="nextTo"/>
        <c:crossAx val="380182936"/>
        <c:crosses val="autoZero"/>
        <c:crossBetween val="between"/>
      </c:valAx>
      <c:spPr>
        <a:ln>
          <a:solidFill>
            <a:schemeClr val="accent3"/>
          </a:solidFill>
        </a:ln>
      </c:spPr>
    </c:plotArea>
    <c:plotVisOnly val="1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image" Target="../media/image1.pdf"/><Relationship Id="rId5" Type="http://schemas.openxmlformats.org/officeDocument/2006/relationships/image" Target="../media/image2.png"/><Relationship Id="rId6" Type="http://schemas.openxmlformats.org/officeDocument/2006/relationships/image" Target="../media/image3.pdf"/><Relationship Id="rId7" Type="http://schemas.openxmlformats.org/officeDocument/2006/relationships/image" Target="../media/image4.png"/><Relationship Id="rId8" Type="http://schemas.openxmlformats.org/officeDocument/2006/relationships/image" Target="../media/image5.pdf"/><Relationship Id="rId9" Type="http://schemas.openxmlformats.org/officeDocument/2006/relationships/image" Target="../media/image6.png"/><Relationship Id="rId10" Type="http://schemas.openxmlformats.org/officeDocument/2006/relationships/image" Target="../media/image7.pdf"/><Relationship Id="rId11" Type="http://schemas.openxmlformats.org/officeDocument/2006/relationships/image" Target="../media/image8.png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465667</xdr:colOff>
      <xdr:row>12</xdr:row>
      <xdr:rowOff>0</xdr:rowOff>
    </xdr:from>
    <xdr:to>
      <xdr:col>7</xdr:col>
      <xdr:colOff>2078567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465667</xdr:colOff>
      <xdr:row>22</xdr:row>
      <xdr:rowOff>38100</xdr:rowOff>
    </xdr:from>
    <xdr:to>
      <xdr:col>7</xdr:col>
      <xdr:colOff>2078567</xdr:colOff>
      <xdr:row>30</xdr:row>
      <xdr:rowOff>12700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465667</xdr:colOff>
      <xdr:row>34</xdr:row>
      <xdr:rowOff>0</xdr:rowOff>
    </xdr:from>
    <xdr:to>
      <xdr:col>7</xdr:col>
      <xdr:colOff>2078567</xdr:colOff>
      <xdr:row>44</xdr:row>
      <xdr:rowOff>12700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2032001</xdr:colOff>
      <xdr:row>14</xdr:row>
      <xdr:rowOff>0</xdr:rowOff>
    </xdr:from>
    <xdr:to>
      <xdr:col>8</xdr:col>
      <xdr:colOff>457201</xdr:colOff>
      <xdr:row>15</xdr:row>
      <xdr:rowOff>33867</xdr:rowOff>
    </xdr:to>
    <xdr:sp macro="" textlink="">
      <xdr:nvSpPr>
        <xdr:cNvPr id="18" name="TextBox 17"/>
        <xdr:cNvSpPr txBox="1"/>
      </xdr:nvSpPr>
      <xdr:spPr>
        <a:xfrm>
          <a:off x="6299201" y="3327400"/>
          <a:ext cx="508000" cy="177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bIns="0" rtlCol="0" anchor="t"/>
        <a:lstStyle/>
        <a:p>
          <a:r>
            <a:rPr lang="en-US" sz="900">
              <a:latin typeface="Helvetica"/>
              <a:cs typeface="Helvetica"/>
            </a:rPr>
            <a:t>100%</a:t>
          </a:r>
        </a:p>
      </xdr:txBody>
    </xdr:sp>
    <xdr:clientData/>
  </xdr:twoCellAnchor>
  <xdr:twoCellAnchor>
    <xdr:from>
      <xdr:col>7</xdr:col>
      <xdr:colOff>2032001</xdr:colOff>
      <xdr:row>24</xdr:row>
      <xdr:rowOff>59267</xdr:rowOff>
    </xdr:from>
    <xdr:to>
      <xdr:col>8</xdr:col>
      <xdr:colOff>457201</xdr:colOff>
      <xdr:row>25</xdr:row>
      <xdr:rowOff>71967</xdr:rowOff>
    </xdr:to>
    <xdr:sp macro="" textlink="">
      <xdr:nvSpPr>
        <xdr:cNvPr id="19" name="TextBox 18"/>
        <xdr:cNvSpPr txBox="1"/>
      </xdr:nvSpPr>
      <xdr:spPr>
        <a:xfrm>
          <a:off x="6299201" y="5096934"/>
          <a:ext cx="508000" cy="241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bIns="0" rtlCol="0" anchor="t"/>
        <a:lstStyle/>
        <a:p>
          <a:r>
            <a:rPr lang="en-US" sz="900">
              <a:latin typeface="Helvetica"/>
              <a:cs typeface="Helvetica"/>
            </a:rPr>
            <a:t>100%</a:t>
          </a:r>
        </a:p>
      </xdr:txBody>
    </xdr:sp>
    <xdr:clientData/>
  </xdr:twoCellAnchor>
  <xdr:twoCellAnchor>
    <xdr:from>
      <xdr:col>7</xdr:col>
      <xdr:colOff>2032001</xdr:colOff>
      <xdr:row>37</xdr:row>
      <xdr:rowOff>12707</xdr:rowOff>
    </xdr:from>
    <xdr:to>
      <xdr:col>8</xdr:col>
      <xdr:colOff>457201</xdr:colOff>
      <xdr:row>39</xdr:row>
      <xdr:rowOff>16940</xdr:rowOff>
    </xdr:to>
    <xdr:sp macro="" textlink="">
      <xdr:nvSpPr>
        <xdr:cNvPr id="20" name="TextBox 19"/>
        <xdr:cNvSpPr txBox="1"/>
      </xdr:nvSpPr>
      <xdr:spPr>
        <a:xfrm>
          <a:off x="6299201" y="7370240"/>
          <a:ext cx="508000" cy="292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bIns="0" rtlCol="0" anchor="t"/>
        <a:lstStyle/>
        <a:p>
          <a:r>
            <a:rPr lang="en-US" sz="900">
              <a:latin typeface="Helvetica"/>
              <a:cs typeface="Helvetica"/>
            </a:rPr>
            <a:t>100%</a:t>
          </a:r>
        </a:p>
      </xdr:txBody>
    </xdr:sp>
    <xdr:clientData/>
  </xdr:twoCellAnchor>
  <xdr:twoCellAnchor>
    <xdr:from>
      <xdr:col>7</xdr:col>
      <xdr:colOff>1998134</xdr:colOff>
      <xdr:row>12</xdr:row>
      <xdr:rowOff>143088</xdr:rowOff>
    </xdr:from>
    <xdr:to>
      <xdr:col>8</xdr:col>
      <xdr:colOff>8468</xdr:colOff>
      <xdr:row>18</xdr:row>
      <xdr:rowOff>148168</xdr:rowOff>
    </xdr:to>
    <xdr:sp macro="" textlink="">
      <xdr:nvSpPr>
        <xdr:cNvPr id="15" name="Right Brace 14"/>
        <xdr:cNvSpPr/>
      </xdr:nvSpPr>
      <xdr:spPr>
        <a:xfrm>
          <a:off x="6265334" y="2827021"/>
          <a:ext cx="93134" cy="1224280"/>
        </a:xfrm>
        <a:prstGeom prst="rightBrace">
          <a:avLst/>
        </a:prstGeom>
        <a:ln>
          <a:solidFill>
            <a:srgbClr val="D2047F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7</xdr:col>
      <xdr:colOff>1998134</xdr:colOff>
      <xdr:row>22</xdr:row>
      <xdr:rowOff>172720</xdr:rowOff>
    </xdr:from>
    <xdr:to>
      <xdr:col>8</xdr:col>
      <xdr:colOff>21168</xdr:colOff>
      <xdr:row>29</xdr:row>
      <xdr:rowOff>12700</xdr:rowOff>
    </xdr:to>
    <xdr:sp macro="" textlink="">
      <xdr:nvSpPr>
        <xdr:cNvPr id="16" name="Right Brace 15"/>
        <xdr:cNvSpPr/>
      </xdr:nvSpPr>
      <xdr:spPr>
        <a:xfrm>
          <a:off x="6265334" y="4592320"/>
          <a:ext cx="105834" cy="1228513"/>
        </a:xfrm>
        <a:prstGeom prst="rightBrace">
          <a:avLst/>
        </a:prstGeom>
        <a:ln>
          <a:solidFill>
            <a:srgbClr val="FFC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7</xdr:col>
      <xdr:colOff>1998134</xdr:colOff>
      <xdr:row>34</xdr:row>
      <xdr:rowOff>172722</xdr:rowOff>
    </xdr:from>
    <xdr:to>
      <xdr:col>8</xdr:col>
      <xdr:colOff>21168</xdr:colOff>
      <xdr:row>42</xdr:row>
      <xdr:rowOff>152402</xdr:rowOff>
    </xdr:to>
    <xdr:sp macro="" textlink="">
      <xdr:nvSpPr>
        <xdr:cNvPr id="17" name="Right Brace 16"/>
        <xdr:cNvSpPr/>
      </xdr:nvSpPr>
      <xdr:spPr>
        <a:xfrm>
          <a:off x="6265334" y="6717455"/>
          <a:ext cx="105834" cy="1503680"/>
        </a:xfrm>
        <a:prstGeom prst="rightBrace">
          <a:avLst/>
        </a:prstGeom>
        <a:ln>
          <a:solidFill>
            <a:srgbClr val="006D6D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sp>
    <xdr:clientData/>
  </xdr:twoCellAnchor>
  <xdr:twoCellAnchor editAs="oneCell">
    <xdr:from>
      <xdr:col>7</xdr:col>
      <xdr:colOff>541867</xdr:colOff>
      <xdr:row>34</xdr:row>
      <xdr:rowOff>8467</xdr:rowOff>
    </xdr:from>
    <xdr:to>
      <xdr:col>7</xdr:col>
      <xdr:colOff>1976967</xdr:colOff>
      <xdr:row>44</xdr:row>
      <xdr:rowOff>4233</xdr:rowOff>
    </xdr:to>
    <xdr:pic>
      <xdr:nvPicPr>
        <xdr:cNvPr id="27" name="Picture 26"/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Requires="ma">
          <xdr:blipFill>
            <a:blip xmlns:r="http://schemas.openxmlformats.org/officeDocument/2006/relationships" r:embed="rId4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5"/>
            <a:stretch>
              <a:fillRect/>
            </a:stretch>
          </xdr:blipFill>
        </mc:Fallback>
      </mc:AlternateContent>
      <xdr:spPr>
        <a:xfrm>
          <a:off x="4809067" y="6553200"/>
          <a:ext cx="1435100" cy="1816100"/>
        </a:xfrm>
        <a:prstGeom prst="rect">
          <a:avLst/>
        </a:prstGeom>
      </xdr:spPr>
    </xdr:pic>
    <xdr:clientData/>
  </xdr:twoCellAnchor>
  <xdr:twoCellAnchor editAs="oneCell">
    <xdr:from>
      <xdr:col>7</xdr:col>
      <xdr:colOff>541866</xdr:colOff>
      <xdr:row>22</xdr:row>
      <xdr:rowOff>127000</xdr:rowOff>
    </xdr:from>
    <xdr:to>
      <xdr:col>7</xdr:col>
      <xdr:colOff>1976966</xdr:colOff>
      <xdr:row>29</xdr:row>
      <xdr:rowOff>148167</xdr:rowOff>
    </xdr:to>
    <xdr:pic>
      <xdr:nvPicPr>
        <xdr:cNvPr id="29" name="Picture 28"/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Requires="ma">
          <xdr:blipFill>
            <a:blip xmlns:r="http://schemas.openxmlformats.org/officeDocument/2006/relationships" r:embed="rId6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7"/>
            <a:stretch>
              <a:fillRect/>
            </a:stretch>
          </xdr:blipFill>
        </mc:Fallback>
      </mc:AlternateContent>
      <xdr:spPr>
        <a:xfrm>
          <a:off x="4809066" y="4546600"/>
          <a:ext cx="1435100" cy="1409700"/>
        </a:xfrm>
        <a:prstGeom prst="rect">
          <a:avLst/>
        </a:prstGeom>
      </xdr:spPr>
    </xdr:pic>
    <xdr:clientData/>
  </xdr:twoCellAnchor>
  <xdr:twoCellAnchor editAs="oneCell">
    <xdr:from>
      <xdr:col>7</xdr:col>
      <xdr:colOff>550333</xdr:colOff>
      <xdr:row>12</xdr:row>
      <xdr:rowOff>76201</xdr:rowOff>
    </xdr:from>
    <xdr:to>
      <xdr:col>7</xdr:col>
      <xdr:colOff>1985433</xdr:colOff>
      <xdr:row>19</xdr:row>
      <xdr:rowOff>114301</xdr:rowOff>
    </xdr:to>
    <xdr:pic>
      <xdr:nvPicPr>
        <xdr:cNvPr id="30" name="Picture 29"/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Requires="ma">
          <xdr:blipFill>
            <a:blip xmlns:r="http://schemas.openxmlformats.org/officeDocument/2006/relationships" r:embed="rId8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9"/>
            <a:stretch>
              <a:fillRect/>
            </a:stretch>
          </xdr:blipFill>
        </mc:Fallback>
      </mc:AlternateContent>
      <xdr:spPr>
        <a:xfrm>
          <a:off x="4817533" y="2760134"/>
          <a:ext cx="1435100" cy="1409700"/>
        </a:xfrm>
        <a:prstGeom prst="rect">
          <a:avLst/>
        </a:prstGeom>
      </xdr:spPr>
    </xdr:pic>
    <xdr:clientData/>
  </xdr:twoCellAnchor>
  <xdr:twoCellAnchor editAs="oneCell">
    <xdr:from>
      <xdr:col>7</xdr:col>
      <xdr:colOff>795866</xdr:colOff>
      <xdr:row>0</xdr:row>
      <xdr:rowOff>0</xdr:rowOff>
    </xdr:from>
    <xdr:to>
      <xdr:col>8</xdr:col>
      <xdr:colOff>471740</xdr:colOff>
      <xdr:row>0</xdr:row>
      <xdr:rowOff>550333</xdr:rowOff>
    </xdr:to>
    <xdr:pic>
      <xdr:nvPicPr>
        <xdr:cNvPr id="31" name="Picture 30"/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Requires="ma">
          <xdr:blipFill>
            <a:blip xmlns:r="http://schemas.openxmlformats.org/officeDocument/2006/relationships" r:embed="rId10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11"/>
            <a:stretch>
              <a:fillRect/>
            </a:stretch>
          </xdr:blipFill>
        </mc:Fallback>
      </mc:AlternateContent>
      <xdr:spPr>
        <a:xfrm>
          <a:off x="5063066" y="0"/>
          <a:ext cx="1758674" cy="550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I61"/>
  <sheetViews>
    <sheetView showGridLines="0" tabSelected="1" view="pageLayout" zoomScale="150" workbookViewId="0">
      <selection activeCell="D9" sqref="D9"/>
    </sheetView>
  </sheetViews>
  <sheetFormatPr baseColWidth="10" defaultRowHeight="22" customHeight="1"/>
  <cols>
    <col min="1" max="1" width="10.7109375" style="17"/>
    <col min="2" max="2" width="2.140625" style="17" customWidth="1"/>
    <col min="3" max="3" width="13.42578125" style="17" customWidth="1"/>
    <col min="4" max="4" width="6.28515625" style="18" customWidth="1"/>
    <col min="5" max="5" width="5.7109375" style="19" customWidth="1"/>
    <col min="6" max="6" width="7.5703125" style="20" customWidth="1"/>
    <col min="7" max="7" width="2" style="20" customWidth="1"/>
    <col min="8" max="8" width="23.42578125" style="17" customWidth="1"/>
    <col min="9" max="9" width="5.85546875" style="20" bestFit="1" customWidth="1"/>
    <col min="10" max="16384" width="10.7109375" style="17"/>
  </cols>
  <sheetData>
    <row r="1" spans="1:9" ht="44" customHeight="1"/>
    <row r="2" spans="1:9" ht="22" customHeight="1">
      <c r="A2" s="72" t="s">
        <v>5</v>
      </c>
      <c r="B2" s="1"/>
      <c r="C2" s="1"/>
      <c r="D2" s="1"/>
      <c r="E2" s="1"/>
      <c r="F2" s="1"/>
      <c r="G2" s="1"/>
      <c r="H2" s="1"/>
      <c r="I2" s="1"/>
    </row>
    <row r="3" spans="1:9" s="5" customFormat="1" ht="22" customHeight="1">
      <c r="A3" s="2" t="s">
        <v>38</v>
      </c>
      <c r="B3" s="2"/>
      <c r="C3" s="2"/>
      <c r="D3" s="74">
        <v>40</v>
      </c>
      <c r="E3" s="50" t="s">
        <v>6</v>
      </c>
      <c r="F3" s="52">
        <v>52</v>
      </c>
      <c r="G3" s="5" t="s">
        <v>7</v>
      </c>
      <c r="H3" s="4" t="s">
        <v>9</v>
      </c>
      <c r="I3" s="3">
        <f>D3*52</f>
        <v>2080</v>
      </c>
    </row>
    <row r="4" spans="1:9" s="5" customFormat="1" ht="22" customHeight="1">
      <c r="A4" s="6" t="s">
        <v>39</v>
      </c>
      <c r="B4" s="6"/>
      <c r="C4" s="6"/>
      <c r="D4" s="75">
        <v>11</v>
      </c>
      <c r="E4" s="51" t="s">
        <v>8</v>
      </c>
      <c r="F4" s="52">
        <v>8</v>
      </c>
      <c r="G4" s="5" t="s">
        <v>7</v>
      </c>
      <c r="H4" s="9" t="s">
        <v>40</v>
      </c>
      <c r="I4" s="7">
        <f>D4*8</f>
        <v>88</v>
      </c>
    </row>
    <row r="5" spans="1:9" s="5" customFormat="1" ht="22" customHeight="1">
      <c r="A5" s="6" t="s">
        <v>41</v>
      </c>
      <c r="B5" s="6"/>
      <c r="C5" s="6"/>
      <c r="D5" s="75">
        <v>15</v>
      </c>
      <c r="E5" s="51" t="s">
        <v>8</v>
      </c>
      <c r="F5" s="52">
        <v>8</v>
      </c>
      <c r="G5" s="5" t="s">
        <v>7</v>
      </c>
      <c r="H5" s="9" t="s">
        <v>10</v>
      </c>
      <c r="I5" s="7">
        <f>D5*8</f>
        <v>120</v>
      </c>
    </row>
    <row r="6" spans="1:9" s="5" customFormat="1" ht="22" customHeight="1">
      <c r="A6" s="6" t="s">
        <v>42</v>
      </c>
      <c r="B6" s="6"/>
      <c r="C6" s="6"/>
      <c r="D6" s="75">
        <v>10</v>
      </c>
      <c r="E6" s="51" t="s">
        <v>8</v>
      </c>
      <c r="F6" s="52">
        <v>8</v>
      </c>
      <c r="G6" s="5" t="s">
        <v>7</v>
      </c>
      <c r="H6" s="10" t="s">
        <v>11</v>
      </c>
      <c r="I6" s="11">
        <f>D6*8</f>
        <v>80</v>
      </c>
    </row>
    <row r="7" spans="1:9" s="5" customFormat="1" ht="22" customHeight="1">
      <c r="A7" s="9"/>
      <c r="B7" s="9"/>
      <c r="C7" s="9"/>
      <c r="D7" s="7"/>
      <c r="E7" s="8"/>
      <c r="H7" s="9" t="s">
        <v>43</v>
      </c>
      <c r="I7" s="7">
        <f>I3-I4-I5-I6</f>
        <v>1792</v>
      </c>
    </row>
    <row r="8" spans="1:9" s="5" customFormat="1" ht="22" customHeight="1">
      <c r="A8" s="10"/>
      <c r="B8" s="10"/>
      <c r="C8" s="10"/>
      <c r="D8" s="11"/>
      <c r="E8" s="12"/>
      <c r="F8" s="53"/>
      <c r="G8" s="53"/>
      <c r="H8" s="10" t="s">
        <v>12</v>
      </c>
      <c r="I8" s="11">
        <f>I7/52</f>
        <v>34.46153846153846</v>
      </c>
    </row>
    <row r="9" spans="1:9" s="5" customFormat="1" ht="22" customHeight="1" thickBot="1">
      <c r="A9" s="13" t="s">
        <v>13</v>
      </c>
      <c r="B9" s="13"/>
      <c r="C9" s="13"/>
      <c r="D9" s="14">
        <v>5</v>
      </c>
      <c r="E9" s="61" t="s">
        <v>1</v>
      </c>
      <c r="F9" s="59">
        <f>ROUND(I8,2)</f>
        <v>34.46</v>
      </c>
      <c r="G9" s="60" t="s">
        <v>0</v>
      </c>
      <c r="H9" s="15" t="s">
        <v>14</v>
      </c>
      <c r="I9" s="16">
        <f>I8*D9</f>
        <v>172.30769230769229</v>
      </c>
    </row>
    <row r="10" spans="1:9" ht="10" thickTop="1">
      <c r="B10" s="46"/>
    </row>
    <row r="11" spans="1:9" ht="13" thickTop="1">
      <c r="B11" s="47"/>
      <c r="C11" s="21" t="s">
        <v>15</v>
      </c>
      <c r="D11" s="22"/>
      <c r="E11" s="22"/>
      <c r="F11" s="22"/>
      <c r="G11" s="23"/>
      <c r="H11" s="24"/>
      <c r="I11" s="23"/>
    </row>
    <row r="12" spans="1:9" ht="12" thickTop="1">
      <c r="B12" s="47"/>
      <c r="C12" s="25"/>
      <c r="D12" s="26"/>
      <c r="E12" s="27"/>
      <c r="F12" s="28"/>
      <c r="G12" s="28"/>
      <c r="H12" s="25"/>
      <c r="I12" s="28"/>
    </row>
    <row r="13" spans="1:9" ht="11">
      <c r="B13" s="47"/>
      <c r="C13" s="29" t="s">
        <v>16</v>
      </c>
      <c r="D13" s="26"/>
      <c r="E13" s="27"/>
      <c r="F13" s="28"/>
      <c r="G13" s="28"/>
      <c r="H13" s="25"/>
      <c r="I13" s="25"/>
    </row>
    <row r="14" spans="1:9" s="36" customFormat="1" ht="39" customHeight="1">
      <c r="A14" s="54" t="s">
        <v>2</v>
      </c>
      <c r="B14" s="47"/>
      <c r="C14" s="30" t="s">
        <v>17</v>
      </c>
      <c r="D14" s="31" t="s">
        <v>18</v>
      </c>
      <c r="E14" s="32" t="s">
        <v>19</v>
      </c>
      <c r="F14" s="33" t="s">
        <v>20</v>
      </c>
      <c r="G14" s="34"/>
      <c r="H14" s="35"/>
      <c r="I14" s="35"/>
    </row>
    <row r="15" spans="1:9" ht="11" customHeight="1">
      <c r="A15" s="55"/>
      <c r="B15" s="47"/>
      <c r="C15" s="62" t="s">
        <v>21</v>
      </c>
      <c r="D15" s="63">
        <v>12</v>
      </c>
      <c r="E15" s="64">
        <v>200</v>
      </c>
      <c r="F15" s="65">
        <f>(D15*E15)/60</f>
        <v>40</v>
      </c>
      <c r="G15" s="28"/>
      <c r="H15" s="25"/>
      <c r="I15" s="25"/>
    </row>
    <row r="16" spans="1:9" ht="11" customHeight="1">
      <c r="A16" s="55"/>
      <c r="B16" s="47"/>
      <c r="C16" s="62"/>
      <c r="D16" s="63"/>
      <c r="E16" s="64"/>
      <c r="F16" s="65"/>
      <c r="G16" s="28"/>
      <c r="H16" s="25"/>
      <c r="I16" s="25"/>
    </row>
    <row r="17" spans="1:9" ht="11" customHeight="1">
      <c r="A17" s="55"/>
      <c r="B17" s="47"/>
      <c r="C17" s="62"/>
      <c r="D17" s="63"/>
      <c r="E17" s="64"/>
      <c r="F17" s="65"/>
      <c r="G17" s="28"/>
      <c r="H17" s="25"/>
      <c r="I17" s="25"/>
    </row>
    <row r="18" spans="1:9" ht="11" customHeight="1">
      <c r="A18" s="55"/>
      <c r="B18" s="47"/>
      <c r="C18" s="62"/>
      <c r="D18" s="63"/>
      <c r="E18" s="64"/>
      <c r="F18" s="65"/>
      <c r="G18" s="28"/>
      <c r="H18" s="25"/>
      <c r="I18" s="28"/>
    </row>
    <row r="19" spans="1:9" ht="12" customHeight="1" thickBot="1">
      <c r="A19" s="55"/>
      <c r="B19" s="47"/>
      <c r="C19" s="37" t="s">
        <v>22</v>
      </c>
      <c r="D19" s="38"/>
      <c r="E19" s="39"/>
      <c r="F19" s="40">
        <f>SUM(F15:F18)</f>
        <v>40</v>
      </c>
      <c r="G19" s="28"/>
      <c r="H19" s="41">
        <f>F19/I9</f>
        <v>0.23214285714285715</v>
      </c>
      <c r="I19" s="28"/>
    </row>
    <row r="20" spans="1:9" ht="10" thickTop="1">
      <c r="A20" s="49"/>
      <c r="B20" s="46"/>
      <c r="C20" s="25"/>
      <c r="D20" s="26"/>
      <c r="E20" s="27"/>
      <c r="F20" s="28"/>
      <c r="G20" s="28"/>
      <c r="H20" s="25"/>
      <c r="I20" s="28"/>
    </row>
    <row r="21" spans="1:9" ht="9">
      <c r="A21" s="49"/>
      <c r="B21" s="46"/>
      <c r="C21" s="25"/>
      <c r="D21" s="26"/>
      <c r="E21" s="27"/>
      <c r="F21" s="28"/>
      <c r="G21" s="28"/>
      <c r="H21" s="25"/>
      <c r="I21" s="28"/>
    </row>
    <row r="22" spans="1:9" ht="9">
      <c r="A22" s="49"/>
      <c r="B22" s="46"/>
      <c r="C22" s="29" t="s">
        <v>23</v>
      </c>
      <c r="D22" s="26"/>
      <c r="E22" s="27"/>
      <c r="F22" s="28"/>
      <c r="G22" s="28"/>
      <c r="H22" s="25"/>
      <c r="I22" s="28"/>
    </row>
    <row r="23" spans="1:9" ht="39" customHeight="1">
      <c r="A23" s="48" t="s">
        <v>3</v>
      </c>
      <c r="B23" s="46"/>
      <c r="C23" s="30" t="s">
        <v>17</v>
      </c>
      <c r="D23" s="31" t="s">
        <v>18</v>
      </c>
      <c r="E23" s="32" t="s">
        <v>19</v>
      </c>
      <c r="F23" s="33" t="s">
        <v>20</v>
      </c>
      <c r="G23" s="28"/>
      <c r="H23" s="25"/>
      <c r="I23" s="28"/>
    </row>
    <row r="24" spans="1:9" ht="9">
      <c r="A24" s="48"/>
      <c r="B24" s="46"/>
      <c r="C24" s="66" t="s">
        <v>24</v>
      </c>
      <c r="D24" s="67">
        <v>60</v>
      </c>
      <c r="E24" s="68">
        <v>20</v>
      </c>
      <c r="F24" s="65">
        <f>(D24*E24)/60</f>
        <v>20</v>
      </c>
      <c r="G24" s="28"/>
      <c r="H24" s="25"/>
      <c r="I24" s="28"/>
    </row>
    <row r="25" spans="1:9" ht="18">
      <c r="A25" s="48"/>
      <c r="B25" s="46"/>
      <c r="C25" s="66" t="s">
        <v>25</v>
      </c>
      <c r="D25" s="67">
        <v>30</v>
      </c>
      <c r="E25" s="68">
        <v>15</v>
      </c>
      <c r="F25" s="65">
        <f t="shared" ref="F25:F26" si="0">(D25*E25)/60</f>
        <v>7.5</v>
      </c>
      <c r="G25" s="28"/>
      <c r="H25" s="25"/>
      <c r="I25" s="28"/>
    </row>
    <row r="26" spans="1:9" ht="9">
      <c r="A26" s="48"/>
      <c r="B26" s="46"/>
      <c r="C26" s="66" t="s">
        <v>26</v>
      </c>
      <c r="D26" s="67">
        <v>20</v>
      </c>
      <c r="E26" s="68">
        <v>25</v>
      </c>
      <c r="F26" s="65">
        <f t="shared" si="0"/>
        <v>8.3333333333333339</v>
      </c>
      <c r="G26" s="28"/>
      <c r="H26" s="25"/>
      <c r="I26" s="28"/>
    </row>
    <row r="27" spans="1:9" ht="9">
      <c r="A27" s="48"/>
      <c r="B27" s="46"/>
      <c r="C27" s="66"/>
      <c r="D27" s="67"/>
      <c r="E27" s="68"/>
      <c r="F27" s="65"/>
      <c r="G27" s="28"/>
      <c r="H27" s="25"/>
      <c r="I27" s="28"/>
    </row>
    <row r="28" spans="1:9" ht="10" thickBot="1">
      <c r="A28" s="48"/>
      <c r="B28" s="46"/>
      <c r="C28" s="37" t="s">
        <v>27</v>
      </c>
      <c r="D28" s="38"/>
      <c r="E28" s="39"/>
      <c r="F28" s="40">
        <f>SUM(F24:F27)</f>
        <v>35.833333333333336</v>
      </c>
      <c r="G28" s="28"/>
      <c r="H28" s="41">
        <f>F28/I9</f>
        <v>0.20796130952380956</v>
      </c>
      <c r="I28" s="28"/>
    </row>
    <row r="29" spans="1:9" ht="14" customHeight="1" thickTop="1">
      <c r="A29" s="57"/>
      <c r="B29" s="46"/>
      <c r="C29" s="25"/>
      <c r="D29" s="26"/>
      <c r="E29" s="27"/>
      <c r="F29" s="28"/>
      <c r="G29" s="28"/>
      <c r="H29" s="25"/>
      <c r="I29" s="28"/>
    </row>
    <row r="30" spans="1:9" ht="13" thickBot="1">
      <c r="A30" s="49"/>
      <c r="B30" s="46"/>
      <c r="C30" s="21" t="s">
        <v>28</v>
      </c>
      <c r="D30" s="22"/>
      <c r="E30" s="22"/>
      <c r="F30" s="42">
        <f>F28+F19</f>
        <v>75.833333333333343</v>
      </c>
      <c r="G30" s="28"/>
      <c r="H30" s="25"/>
      <c r="I30" s="28"/>
    </row>
    <row r="31" spans="1:9" ht="10" thickTop="1">
      <c r="A31" s="49"/>
      <c r="B31" s="46"/>
    </row>
    <row r="32" spans="1:9" ht="12">
      <c r="A32" s="56" t="s">
        <v>4</v>
      </c>
      <c r="B32" s="46"/>
      <c r="C32" s="21" t="s">
        <v>29</v>
      </c>
      <c r="D32" s="22"/>
      <c r="E32" s="22"/>
      <c r="F32" s="22"/>
      <c r="G32" s="23"/>
      <c r="H32" s="24"/>
      <c r="I32" s="23"/>
    </row>
    <row r="33" spans="1:9" ht="11">
      <c r="A33" s="58"/>
      <c r="B33" s="47"/>
    </row>
    <row r="34" spans="1:9" ht="11">
      <c r="A34" s="58"/>
      <c r="B34" s="47"/>
      <c r="C34" s="43" t="s">
        <v>30</v>
      </c>
    </row>
    <row r="35" spans="1:9" s="36" customFormat="1" ht="41" customHeight="1">
      <c r="A35" s="58"/>
      <c r="B35" s="47"/>
      <c r="C35" s="30" t="s">
        <v>17</v>
      </c>
      <c r="D35" s="31" t="s">
        <v>31</v>
      </c>
      <c r="E35" s="32" t="s">
        <v>32</v>
      </c>
      <c r="F35" s="33" t="s">
        <v>33</v>
      </c>
      <c r="G35" s="44"/>
      <c r="I35" s="44"/>
    </row>
    <row r="36" spans="1:9" ht="11">
      <c r="A36" s="58"/>
      <c r="B36" s="47"/>
      <c r="C36" s="69" t="s">
        <v>34</v>
      </c>
      <c r="D36" s="70">
        <v>60</v>
      </c>
      <c r="E36" s="71">
        <v>5</v>
      </c>
      <c r="F36" s="65">
        <f>(D36*E36)/60</f>
        <v>5</v>
      </c>
    </row>
    <row r="37" spans="1:9" ht="11">
      <c r="A37" s="58"/>
      <c r="B37" s="47"/>
      <c r="C37" s="69" t="s">
        <v>35</v>
      </c>
      <c r="D37" s="70">
        <v>60</v>
      </c>
      <c r="E37" s="71">
        <v>30</v>
      </c>
      <c r="F37" s="65">
        <f t="shared" ref="F37" si="1">(D37*E37)/60</f>
        <v>30</v>
      </c>
    </row>
    <row r="38" spans="1:9" ht="11">
      <c r="A38" s="58"/>
      <c r="B38" s="47"/>
      <c r="C38" s="69"/>
      <c r="D38" s="70"/>
      <c r="E38" s="71"/>
      <c r="F38" s="65"/>
    </row>
    <row r="39" spans="1:9" ht="11">
      <c r="A39" s="58"/>
      <c r="B39" s="47"/>
      <c r="C39" s="69"/>
      <c r="D39" s="70"/>
      <c r="E39" s="71"/>
      <c r="F39" s="65"/>
    </row>
    <row r="40" spans="1:9" ht="11">
      <c r="A40" s="58"/>
      <c r="B40" s="47"/>
      <c r="C40" s="69"/>
      <c r="D40" s="70"/>
      <c r="E40" s="71"/>
      <c r="F40" s="65"/>
      <c r="H40" s="45">
        <f>H19+H28</f>
        <v>0.44010416666666674</v>
      </c>
    </row>
    <row r="41" spans="1:9" ht="12" thickBot="1">
      <c r="A41" s="58"/>
      <c r="B41" s="47"/>
      <c r="C41" s="37" t="s">
        <v>36</v>
      </c>
      <c r="D41" s="38"/>
      <c r="E41" s="39"/>
      <c r="F41" s="40">
        <f>SUM(F36:F40)</f>
        <v>35</v>
      </c>
      <c r="H41" s="41">
        <f>F41/I9</f>
        <v>0.20312500000000003</v>
      </c>
    </row>
    <row r="42" spans="1:9" ht="10" thickTop="1"/>
    <row r="43" spans="1:9" ht="13" customHeight="1" thickBot="1">
      <c r="C43" s="21" t="s">
        <v>37</v>
      </c>
      <c r="D43" s="22"/>
      <c r="E43" s="22"/>
      <c r="F43" s="42">
        <f>I9-F30-F41</f>
        <v>61.47435897435895</v>
      </c>
    </row>
    <row r="44" spans="1:9" ht="10" thickTop="1"/>
    <row r="45" spans="1:9" ht="9"/>
    <row r="46" spans="1:9" ht="40" customHeight="1">
      <c r="H46" s="73" t="str">
        <f>"The grey zone is the sum of the first two buckets. i.e., "&amp;ROUND(H19*100,0)&amp;"% + "&amp;ROUND(H28*100,0)&amp;"% = "&amp;ROUND((H19+H28)*100,0)&amp;"%. The blue zone is filled with project work you've assigned. Whatever is left (good luck) is free time."</f>
        <v>The grey zone is the sum of the first two buckets. i.e., 23% + 21% = 44%. The blue zone is filled with project work you've assigned. Whatever is left (good luck) is free time.</v>
      </c>
    </row>
    <row r="47" spans="1:9" ht="9"/>
    <row r="48" spans="1:9" ht="9"/>
    <row r="49" ht="9"/>
    <row r="50" ht="9"/>
    <row r="51" ht="9"/>
    <row r="52" ht="9"/>
    <row r="53" ht="9"/>
    <row r="54" ht="9"/>
    <row r="55" ht="9"/>
    <row r="56" ht="9"/>
    <row r="57" ht="9"/>
    <row r="58" ht="9"/>
    <row r="59" ht="9"/>
    <row r="60" ht="9"/>
    <row r="61" ht="9"/>
  </sheetData>
  <sheetCalcPr fullCalcOnLoad="1"/>
  <mergeCells count="13">
    <mergeCell ref="A3:C3"/>
    <mergeCell ref="A4:C4"/>
    <mergeCell ref="A5:C5"/>
    <mergeCell ref="A6:C6"/>
    <mergeCell ref="A9:C9"/>
    <mergeCell ref="A2:I2"/>
    <mergeCell ref="A32:A41"/>
    <mergeCell ref="A23:A28"/>
    <mergeCell ref="C11:F11"/>
    <mergeCell ref="C32:F32"/>
    <mergeCell ref="C30:E30"/>
    <mergeCell ref="C43:E43"/>
    <mergeCell ref="A14:A19"/>
  </mergeCells>
  <phoneticPr fontId="1" type="noConversion"/>
  <conditionalFormatting sqref="F43">
    <cfRule type="cellIs" dxfId="1" priority="0" stopIfTrue="1" operator="lessThanOrEqual">
      <formula>0</formula>
    </cfRule>
    <cfRule type="cellIs" dxfId="0" priority="0" stopIfTrue="1" operator="between">
      <formula>1</formula>
      <formula>10</formula>
    </cfRule>
  </conditionalFormatting>
  <printOptions horizontalCentered="1"/>
  <pageMargins left="0.5" right="0.5" top="0.75" bottom="0.5" header="0.5" footer="0.5"/>
  <pageSetup scale="94"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Repetitive Task Analysis</vt:lpstr>
    </vt:vector>
  </TitlesOfParts>
  <Manager>Owner and Chief Consultant</Manager>
  <Company>Papercut Project Monitoring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Capacity Worksheet</dc:title>
  <dc:subject>Repetitive Task Analysis</dc:subject>
  <dc:creator>Geoff Crane</dc:creator>
  <cp:keywords>project management, capacity planning, repetitive tasks</cp:keywords>
  <dc:description>Feel free to take and use this workbook however you like.</dc:description>
  <cp:lastModifiedBy>Crane Geoff</cp:lastModifiedBy>
  <dcterms:created xsi:type="dcterms:W3CDTF">2009-07-11T00:13:43Z</dcterms:created>
  <dcterms:modified xsi:type="dcterms:W3CDTF">2009-12-12T16:01:23Z</dcterms:modified>
  <cp:category>Capacity Planning</cp:category>
</cp:coreProperties>
</file>